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PAJA\MŠ Klobouky u Brna\dokumenty\co na web\"/>
    </mc:Choice>
  </mc:AlternateContent>
  <xr:revisionPtr revIDLastSave="0" documentId="8_{7BC959CA-1673-4DAE-A898-83727AA0E08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15_16" sheetId="1" r:id="rId1"/>
  </sheets>
  <definedNames>
    <definedName name="_xlnm.Print_Area" localSheetId="0">'2015_16'!$A$1:$E$101</definedName>
  </definedNames>
  <calcPr calcId="179021"/>
</workbook>
</file>

<file path=xl/calcChain.xml><?xml version="1.0" encoding="utf-8"?>
<calcChain xmlns="http://schemas.openxmlformats.org/spreadsheetml/2006/main">
  <c r="D88" i="1" l="1"/>
  <c r="D87" i="1"/>
  <c r="D86" i="1"/>
  <c r="D85" i="1"/>
  <c r="D84" i="1"/>
  <c r="D79" i="1"/>
  <c r="D73" i="1"/>
  <c r="D72" i="1"/>
  <c r="D71" i="1"/>
  <c r="D70" i="1"/>
  <c r="D69" i="1"/>
  <c r="D68" i="1"/>
  <c r="D67" i="1"/>
  <c r="D66" i="1"/>
  <c r="D65" i="1"/>
  <c r="D64" i="1"/>
  <c r="D63" i="1"/>
  <c r="D62" i="1"/>
  <c r="D57" i="1"/>
  <c r="D51" i="1"/>
  <c r="D50" i="1"/>
  <c r="D49" i="1"/>
  <c r="D42" i="1"/>
  <c r="D41" i="1"/>
  <c r="D40" i="1"/>
  <c r="D39" i="1"/>
  <c r="D38" i="1"/>
  <c r="D37" i="1"/>
  <c r="D36" i="1"/>
  <c r="D35" i="1"/>
  <c r="C95" i="1" l="1"/>
  <c r="C89" i="1"/>
  <c r="C74" i="1"/>
  <c r="C52" i="1"/>
  <c r="C43" i="1"/>
  <c r="B74" i="1"/>
  <c r="B43" i="1"/>
  <c r="C26" i="1"/>
  <c r="B52" i="1"/>
  <c r="B89" i="1"/>
  <c r="D89" i="1" l="1"/>
  <c r="C90" i="1"/>
  <c r="D43" i="1"/>
  <c r="D52" i="1"/>
  <c r="B90" i="1"/>
  <c r="D74" i="1"/>
  <c r="D92" i="1" l="1"/>
  <c r="C97" i="1" s="1"/>
</calcChain>
</file>

<file path=xl/sharedStrings.xml><?xml version="1.0" encoding="utf-8"?>
<sst xmlns="http://schemas.openxmlformats.org/spreadsheetml/2006/main" count="106" uniqueCount="74">
  <si>
    <t>Výpočet měsíční úplaty za předškolní vzdělávání</t>
  </si>
  <si>
    <t xml:space="preserve"> na období školního roku </t>
  </si>
  <si>
    <t>Název organizace:</t>
  </si>
  <si>
    <t>v Kč</t>
  </si>
  <si>
    <t>účet</t>
  </si>
  <si>
    <t>název</t>
  </si>
  <si>
    <t>částka</t>
  </si>
  <si>
    <t>spotřeba materiálu</t>
  </si>
  <si>
    <t>spotřeba energie</t>
  </si>
  <si>
    <t>opravy a údržování</t>
  </si>
  <si>
    <t>cestovné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</si>
  <si>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</si>
  <si>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</si>
  <si>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</si>
  <si>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</si>
  <si>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</si>
  <si>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ostatní náklady z činnosti</t>
  </si>
  <si>
    <t>odpisy dlouhodobého majetku (DM)</t>
  </si>
  <si>
    <t>náklady z drobného DM</t>
  </si>
  <si>
    <t>ostatní náklady shora neuvedené - rozepište</t>
  </si>
  <si>
    <t>Celkem v Kč **</t>
  </si>
  <si>
    <t>Rozpis jednotlivých účtů</t>
  </si>
  <si>
    <t>501- spotřeba materiálu</t>
  </si>
  <si>
    <t>celkem</t>
  </si>
  <si>
    <t>odpočet nákladů hrazených ze SR</t>
  </si>
  <si>
    <t>celkem po odečtu</t>
  </si>
  <si>
    <t>hračky</t>
  </si>
  <si>
    <t>učební pomůcky - knihy</t>
  </si>
  <si>
    <t>výtvarný materiál</t>
  </si>
  <si>
    <t>provozní materiál</t>
  </si>
  <si>
    <t>kancelářský materiál</t>
  </si>
  <si>
    <t>čistící potřeby</t>
  </si>
  <si>
    <t>další materiál</t>
  </si>
  <si>
    <t>502- spotřeba energie</t>
  </si>
  <si>
    <t>elektřina</t>
  </si>
  <si>
    <t>voda</t>
  </si>
  <si>
    <t>plyn</t>
  </si>
  <si>
    <t>511- opravy a udržování</t>
  </si>
  <si>
    <t>opravy a údržba</t>
  </si>
  <si>
    <t>518- ostatní náklady</t>
  </si>
  <si>
    <t>školení</t>
  </si>
  <si>
    <t>revize</t>
  </si>
  <si>
    <t>521-528 mzdové a související náklady</t>
  </si>
  <si>
    <t>mzdové a související náklady</t>
  </si>
  <si>
    <t>5.. ostatní náklady shora neuvedené z výsledovky v součtu</t>
  </si>
  <si>
    <t>Kč</t>
  </si>
  <si>
    <t>výpočet úplaty</t>
  </si>
  <si>
    <t>mobil</t>
  </si>
  <si>
    <t>512-cestovné</t>
  </si>
  <si>
    <t>551-odpisy</t>
  </si>
  <si>
    <t>558-DDHM</t>
  </si>
  <si>
    <t>Mateřská škola Klobouky u Brna, příspěvková organizace</t>
  </si>
  <si>
    <t xml:space="preserve">Celkové neinvestiční náklady po odečtu nákladů hrazených ze státního rozpočtu </t>
  </si>
  <si>
    <t xml:space="preserve">průměrný počet dětí </t>
  </si>
  <si>
    <t>poštovné</t>
  </si>
  <si>
    <t>předplatné</t>
  </si>
  <si>
    <t>pronájem</t>
  </si>
  <si>
    <t>BOZP</t>
  </si>
  <si>
    <t>softwarové služby</t>
  </si>
  <si>
    <t>542-jiné</t>
  </si>
  <si>
    <t>Schválila: Alena Pitlachová, ředitelka MŠ Klobouky u Brna, příspěvková organizace</t>
  </si>
  <si>
    <t>projekty</t>
  </si>
  <si>
    <t>právní ochrana</t>
  </si>
  <si>
    <t>náklady na reprezentaci</t>
  </si>
  <si>
    <t>právní služby</t>
  </si>
  <si>
    <t>práce na Almanachu</t>
  </si>
  <si>
    <t>2022 -2023</t>
  </si>
  <si>
    <t>Náklady celkem (údaje z výkazu zisku a ztráty k 31.12.2021) - hlavní činnost</t>
  </si>
  <si>
    <t>** souhlasí s náklady celkem (HČ) ve výkazu zisku a ztráty k 31. 12. 2021 vč. haléřů!!</t>
  </si>
  <si>
    <t xml:space="preserve">počet dětí k 31.8.2021 dle výkonových výkazů </t>
  </si>
  <si>
    <t xml:space="preserve">počet dětí k 31.12.2021 dle výkonových výkazů </t>
  </si>
  <si>
    <t>549-ostatní náklady</t>
  </si>
  <si>
    <t>Datum: 22. 5. 2022</t>
  </si>
  <si>
    <t>Výše úplaty od 1. 9. 2022                             390,-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</si>
</sst>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Garamond"/>
      <charset val="238"/>
    </font>
    <font>
      <sz val="10"/>
      <name val="Garamond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Garamond"/>
      <family val="1"/>
      <charset val="238"/>
    </font>
    <font>
      <b/>
      <i/>
      <sz val="16"/>
      <name val="Calibri"/>
      <family val="2"/>
      <charset val="238"/>
    </font>
    <font>
      <sz val="12"/>
      <name val="Calibri"/>
      <family val="2"/>
      <charset val="238"/>
    </font>
    <font>
      <b/>
      <i/>
      <sz val="14"/>
      <color indexed="10"/>
      <name val="Calibri"/>
      <family val="2"/>
      <charset val="238"/>
    </font>
    <font>
      <sz val="14"/>
      <name val="Garamond"/>
      <family val="1"/>
      <charset val="238"/>
    </font>
    <font>
      <b/>
      <u/>
      <sz val="14"/>
      <name val="Calibri"/>
      <family val="2"/>
      <charset val="238"/>
    </font>
    <font>
      <sz val="14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i/>
      <sz val="12"/>
      <name val="Calibri"/>
      <family val="2"/>
      <charset val="238"/>
    </font>
    <font>
      <b/>
      <u/>
      <sz val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i/>
      <sz val="16"/>
      <color rgb="FFFF0000"/>
      <name val="Calibri"/>
      <family val="2"/>
      <charset val="238"/>
    </font>
    <font>
      <sz val="10"/>
      <color rgb="FFFF0000"/>
      <name val="Garamond"/>
      <family val="1"/>
      <charset val="238"/>
    </font>
    <font>
      <sz val="12"/>
      <color rgb="FFFF0000"/>
      <name val="Calibri"/>
      <family val="2"/>
      <charset val="238"/>
    </font>
    <font>
      <b/>
      <i/>
      <sz val="22"/>
      <color rgb="FFFF0000"/>
      <name val="Calibri"/>
      <family val="2"/>
      <charset val="238"/>
    </font>
    <font>
      <b/>
      <sz val="14"/>
      <color rgb="FF002060"/>
      <name val="Garamond"/>
      <family val="1"/>
      <charset val="238"/>
    </font>
    <font>
      <sz val="14"/>
      <color rgb="FF002060"/>
      <name val="Garamond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21" fillId="0" borderId="0" xfId="0" applyFont="1"/>
    <xf numFmtId="0" fontId="24" fillId="0" borderId="0" xfId="0" applyFont="1" applyAlignment="1">
      <alignment horizontal="left"/>
    </xf>
    <xf numFmtId="0" fontId="25" fillId="0" borderId="0" xfId="0" applyFont="1"/>
    <xf numFmtId="0" fontId="24" fillId="0" borderId="0" xfId="0" applyFont="1"/>
    <xf numFmtId="0" fontId="26" fillId="0" borderId="0" xfId="0" applyFont="1"/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/>
    <xf numFmtId="4" fontId="21" fillId="24" borderId="15" xfId="0" applyNumberFormat="1" applyFont="1" applyFill="1" applyBorder="1"/>
    <xf numFmtId="0" fontId="21" fillId="0" borderId="16" xfId="0" applyFont="1" applyBorder="1" applyAlignment="1">
      <alignment horizontal="center"/>
    </xf>
    <xf numFmtId="0" fontId="21" fillId="0" borderId="17" xfId="0" applyFont="1" applyBorder="1"/>
    <xf numFmtId="4" fontId="21" fillId="24" borderId="18" xfId="0" applyNumberFormat="1" applyFont="1" applyFill="1" applyBorder="1"/>
    <xf numFmtId="0" fontId="21" fillId="0" borderId="17" xfId="0" applyFont="1" applyBorder="1" applyAlignment="1">
      <alignment wrapText="1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/>
    <xf numFmtId="4" fontId="21" fillId="24" borderId="21" xfId="0" applyNumberFormat="1" applyFont="1" applyFill="1" applyBorder="1"/>
    <xf numFmtId="0" fontId="21" fillId="0" borderId="0" xfId="0" applyFont="1" applyBorder="1" applyAlignment="1">
      <alignment horizontal="center"/>
    </xf>
    <xf numFmtId="0" fontId="27" fillId="0" borderId="22" xfId="0" applyFont="1" applyBorder="1"/>
    <xf numFmtId="4" fontId="27" fillId="25" borderId="23" xfId="0" applyNumberFormat="1" applyFont="1" applyFill="1" applyBorder="1"/>
    <xf numFmtId="0" fontId="21" fillId="0" borderId="0" xfId="0" applyFont="1" applyBorder="1"/>
    <xf numFmtId="0" fontId="21" fillId="0" borderId="24" xfId="0" applyFont="1" applyBorder="1"/>
    <xf numFmtId="0" fontId="29" fillId="0" borderId="0" xfId="0" applyFont="1"/>
    <xf numFmtId="0" fontId="27" fillId="0" borderId="0" xfId="0" applyFont="1"/>
    <xf numFmtId="0" fontId="27" fillId="0" borderId="22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30" fillId="0" borderId="25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31" fillId="0" borderId="26" xfId="0" applyFont="1" applyBorder="1"/>
    <xf numFmtId="4" fontId="21" fillId="24" borderId="27" xfId="0" applyNumberFormat="1" applyFont="1" applyFill="1" applyBorder="1"/>
    <xf numFmtId="4" fontId="27" fillId="25" borderId="28" xfId="0" applyNumberFormat="1" applyFont="1" applyFill="1" applyBorder="1"/>
    <xf numFmtId="0" fontId="31" fillId="0" borderId="16" xfId="0" applyFont="1" applyBorder="1"/>
    <xf numFmtId="4" fontId="21" fillId="24" borderId="17" xfId="0" applyNumberFormat="1" applyFont="1" applyFill="1" applyBorder="1"/>
    <xf numFmtId="0" fontId="31" fillId="0" borderId="29" xfId="0" applyFont="1" applyBorder="1"/>
    <xf numFmtId="4" fontId="21" fillId="24" borderId="20" xfId="0" applyNumberFormat="1" applyFont="1" applyFill="1" applyBorder="1"/>
    <xf numFmtId="0" fontId="32" fillId="0" borderId="22" xfId="0" applyFont="1" applyBorder="1"/>
    <xf numFmtId="0" fontId="32" fillId="0" borderId="0" xfId="0" applyFont="1" applyBorder="1"/>
    <xf numFmtId="0" fontId="27" fillId="0" borderId="0" xfId="0" applyFont="1" applyBorder="1"/>
    <xf numFmtId="0" fontId="27" fillId="0" borderId="0" xfId="0" applyFont="1" applyFill="1" applyBorder="1"/>
    <xf numFmtId="0" fontId="31" fillId="0" borderId="22" xfId="0" applyFont="1" applyBorder="1"/>
    <xf numFmtId="4" fontId="27" fillId="24" borderId="25" xfId="0" applyNumberFormat="1" applyFont="1" applyFill="1" applyBorder="1"/>
    <xf numFmtId="4" fontId="21" fillId="24" borderId="25" xfId="0" applyNumberFormat="1" applyFont="1" applyFill="1" applyBorder="1"/>
    <xf numFmtId="0" fontId="30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4" fontId="21" fillId="24" borderId="14" xfId="0" applyNumberFormat="1" applyFont="1" applyFill="1" applyBorder="1" applyAlignment="1">
      <alignment horizontal="right"/>
    </xf>
    <xf numFmtId="4" fontId="21" fillId="24" borderId="14" xfId="0" applyNumberFormat="1" applyFont="1" applyFill="1" applyBorder="1" applyAlignment="1">
      <alignment horizontal="right" wrapText="1"/>
    </xf>
    <xf numFmtId="4" fontId="21" fillId="24" borderId="17" xfId="0" applyNumberFormat="1" applyFont="1" applyFill="1" applyBorder="1" applyAlignment="1">
      <alignment horizontal="right"/>
    </xf>
    <xf numFmtId="4" fontId="21" fillId="24" borderId="17" xfId="0" applyNumberFormat="1" applyFont="1" applyFill="1" applyBorder="1" applyAlignment="1">
      <alignment horizontal="right" wrapText="1"/>
    </xf>
    <xf numFmtId="0" fontId="33" fillId="0" borderId="0" xfId="0" applyFont="1" applyBorder="1"/>
    <xf numFmtId="0" fontId="31" fillId="0" borderId="22" xfId="0" applyFont="1" applyBorder="1" applyAlignment="1">
      <alignment wrapText="1"/>
    </xf>
    <xf numFmtId="4" fontId="21" fillId="0" borderId="0" xfId="0" applyNumberFormat="1" applyFont="1" applyFill="1"/>
    <xf numFmtId="0" fontId="21" fillId="0" borderId="0" xfId="0" applyFont="1" applyFill="1"/>
    <xf numFmtId="4" fontId="21" fillId="0" borderId="0" xfId="0" applyNumberFormat="1" applyFont="1"/>
    <xf numFmtId="0" fontId="21" fillId="0" borderId="13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7" fillId="25" borderId="30" xfId="0" applyFont="1" applyFill="1" applyBorder="1"/>
    <xf numFmtId="0" fontId="27" fillId="25" borderId="31" xfId="0" applyFont="1" applyFill="1" applyBorder="1"/>
    <xf numFmtId="0" fontId="27" fillId="0" borderId="0" xfId="0" applyFont="1" applyBorder="1" applyAlignment="1">
      <alignment horizontal="right"/>
    </xf>
    <xf numFmtId="14" fontId="21" fillId="0" borderId="0" xfId="0" applyNumberFormat="1" applyFont="1"/>
    <xf numFmtId="4" fontId="27" fillId="25" borderId="25" xfId="0" applyNumberFormat="1" applyFont="1" applyFill="1" applyBorder="1"/>
    <xf numFmtId="4" fontId="27" fillId="26" borderId="0" xfId="0" applyNumberFormat="1" applyFont="1" applyFill="1" applyBorder="1"/>
    <xf numFmtId="0" fontId="31" fillId="0" borderId="16" xfId="0" applyFont="1" applyFill="1" applyBorder="1" applyAlignment="1">
      <alignment horizontal="left"/>
    </xf>
    <xf numFmtId="4" fontId="27" fillId="27" borderId="25" xfId="0" applyNumberFormat="1" applyFont="1" applyFill="1" applyBorder="1"/>
    <xf numFmtId="4" fontId="27" fillId="27" borderId="0" xfId="0" applyNumberFormat="1" applyFont="1" applyFill="1" applyBorder="1"/>
    <xf numFmtId="0" fontId="27" fillId="24" borderId="32" xfId="0" applyFont="1" applyFill="1" applyBorder="1"/>
    <xf numFmtId="0" fontId="27" fillId="24" borderId="33" xfId="0" applyFont="1" applyFill="1" applyBorder="1"/>
    <xf numFmtId="4" fontId="27" fillId="25" borderId="34" xfId="0" applyNumberFormat="1" applyFont="1" applyFill="1" applyBorder="1"/>
    <xf numFmtId="0" fontId="21" fillId="27" borderId="35" xfId="0" applyFont="1" applyFill="1" applyBorder="1"/>
    <xf numFmtId="0" fontId="27" fillId="27" borderId="36" xfId="0" applyFont="1" applyFill="1" applyBorder="1"/>
    <xf numFmtId="0" fontId="27" fillId="27" borderId="37" xfId="0" applyFont="1" applyFill="1" applyBorder="1"/>
    <xf numFmtId="4" fontId="27" fillId="27" borderId="38" xfId="0" applyNumberFormat="1" applyFont="1" applyFill="1" applyBorder="1"/>
    <xf numFmtId="0" fontId="35" fillId="0" borderId="0" xfId="0" applyFont="1" applyAlignment="1">
      <alignment horizontal="center"/>
    </xf>
    <xf numFmtId="0" fontId="36" fillId="0" borderId="0" xfId="0" applyFont="1"/>
    <xf numFmtId="0" fontId="21" fillId="0" borderId="26" xfId="0" applyFont="1" applyBorder="1" applyAlignment="1">
      <alignment horizontal="left"/>
    </xf>
    <xf numFmtId="4" fontId="21" fillId="24" borderId="27" xfId="0" applyNumberFormat="1" applyFont="1" applyFill="1" applyBorder="1" applyAlignment="1">
      <alignment horizontal="right"/>
    </xf>
    <xf numFmtId="4" fontId="21" fillId="24" borderId="27" xfId="0" applyNumberFormat="1" applyFont="1" applyFill="1" applyBorder="1" applyAlignment="1">
      <alignment horizontal="right" wrapText="1"/>
    </xf>
    <xf numFmtId="4" fontId="27" fillId="25" borderId="15" xfId="0" applyNumberFormat="1" applyFont="1" applyFill="1" applyBorder="1"/>
    <xf numFmtId="0" fontId="21" fillId="0" borderId="19" xfId="0" applyFont="1" applyBorder="1" applyAlignment="1">
      <alignment horizontal="left"/>
    </xf>
    <xf numFmtId="4" fontId="21" fillId="24" borderId="40" xfId="0" applyNumberFormat="1" applyFont="1" applyFill="1" applyBorder="1" applyAlignment="1">
      <alignment horizontal="right"/>
    </xf>
    <xf numFmtId="4" fontId="27" fillId="25" borderId="41" xfId="0" applyNumberFormat="1" applyFont="1" applyFill="1" applyBorder="1"/>
    <xf numFmtId="0" fontId="31" fillId="0" borderId="13" xfId="0" applyFont="1" applyFill="1" applyBorder="1" applyAlignment="1">
      <alignment horizontal="left"/>
    </xf>
    <xf numFmtId="0" fontId="31" fillId="0" borderId="19" xfId="0" applyFont="1" applyFill="1" applyBorder="1" applyAlignment="1">
      <alignment horizontal="left"/>
    </xf>
    <xf numFmtId="4" fontId="21" fillId="24" borderId="40" xfId="0" applyNumberFormat="1" applyFont="1" applyFill="1" applyBorder="1" applyAlignment="1">
      <alignment horizontal="right" wrapText="1"/>
    </xf>
    <xf numFmtId="0" fontId="27" fillId="25" borderId="42" xfId="0" applyFont="1" applyFill="1" applyBorder="1"/>
    <xf numFmtId="3" fontId="20" fillId="28" borderId="30" xfId="0" applyNumberFormat="1" applyFont="1" applyFill="1" applyBorder="1" applyAlignment="1"/>
    <xf numFmtId="0" fontId="0" fillId="28" borderId="31" xfId="0" applyFill="1" applyBorder="1" applyAlignment="1"/>
    <xf numFmtId="0" fontId="0" fillId="28" borderId="39" xfId="0" applyFill="1" applyBorder="1" applyAlignme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2" fillId="26" borderId="0" xfId="0" applyFont="1" applyFill="1" applyBorder="1" applyAlignment="1">
      <alignment horizontal="fill"/>
    </xf>
    <xf numFmtId="0" fontId="23" fillId="26" borderId="0" xfId="0" applyFont="1" applyFill="1" applyAlignment="1"/>
    <xf numFmtId="0" fontId="0" fillId="26" borderId="0" xfId="0" applyFill="1" applyAlignment="1"/>
    <xf numFmtId="0" fontId="38" fillId="24" borderId="30" xfId="0" applyFont="1" applyFill="1" applyBorder="1" applyAlignment="1"/>
    <xf numFmtId="0" fontId="39" fillId="0" borderId="31" xfId="0" applyFont="1" applyBorder="1" applyAlignment="1"/>
    <xf numFmtId="0" fontId="0" fillId="0" borderId="39" xfId="0" applyBorder="1" applyAlignment="1"/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H101"/>
  <sheetViews>
    <sheetView tabSelected="1" zoomScaleNormal="100" workbookViewId="0">
      <selection activeCell="B60" sqref="B60"/>
    </sheetView>
  </sheetViews>
  <sheetFormatPr defaultRowHeight="15.75" x14ac:dyDescent="0.25"/>
  <cols>
    <col min="1" max="1" width="24.83203125" style="2" customWidth="1"/>
    <col min="2" max="2" width="32.1640625" style="2" customWidth="1"/>
    <col min="3" max="3" width="18.1640625" style="2" customWidth="1"/>
    <col min="4" max="4" width="19" style="2" customWidth="1"/>
    <col min="5" max="5" width="9.33203125" style="2"/>
    <col min="6" max="6" width="15.33203125" style="2" bestFit="1" customWidth="1"/>
    <col min="7" max="7" width="9.33203125" style="2"/>
    <col min="8" max="8" width="15.33203125" style="2" bestFit="1" customWidth="1"/>
    <col min="9" max="16384" width="9.33203125" style="2"/>
  </cols>
  <sheetData>
    <row r="1" spans="1:5" s="77" customFormat="1" ht="21" x14ac:dyDescent="0.35">
      <c r="A1" s="92" t="s">
        <v>0</v>
      </c>
      <c r="B1" s="93"/>
      <c r="C1" s="93"/>
      <c r="D1" s="76"/>
      <c r="E1" s="76"/>
    </row>
    <row r="2" spans="1:5" s="77" customFormat="1" ht="21" x14ac:dyDescent="0.35">
      <c r="A2" s="92" t="s">
        <v>1</v>
      </c>
      <c r="B2" s="93"/>
      <c r="C2" s="93"/>
      <c r="D2" s="76"/>
      <c r="E2" s="76"/>
    </row>
    <row r="3" spans="1:5" s="77" customFormat="1" ht="28.5" x14ac:dyDescent="0.45">
      <c r="A3" s="94" t="s">
        <v>66</v>
      </c>
      <c r="B3" s="93"/>
      <c r="C3" s="93"/>
      <c r="D3" s="76"/>
      <c r="E3" s="76"/>
    </row>
    <row r="4" spans="1:5" ht="18.75" customHeight="1" thickBot="1" x14ac:dyDescent="0.35">
      <c r="A4" s="95"/>
      <c r="B4" s="96"/>
      <c r="C4" s="97"/>
      <c r="D4" s="1"/>
      <c r="E4" s="1"/>
    </row>
    <row r="5" spans="1:5" ht="19.5" thickBot="1" x14ac:dyDescent="0.35">
      <c r="A5" s="3" t="s">
        <v>2</v>
      </c>
      <c r="B5" s="98" t="s">
        <v>51</v>
      </c>
      <c r="C5" s="99"/>
      <c r="D5" s="99"/>
      <c r="E5" s="100"/>
    </row>
    <row r="6" spans="1:5" ht="18.75" x14ac:dyDescent="0.3">
      <c r="B6" s="4"/>
      <c r="C6" s="4"/>
    </row>
    <row r="7" spans="1:5" ht="18.75" x14ac:dyDescent="0.3">
      <c r="A7" s="5" t="s">
        <v>67</v>
      </c>
    </row>
    <row r="8" spans="1:5" ht="16.5" thickBot="1" x14ac:dyDescent="0.3">
      <c r="A8" s="6"/>
      <c r="C8" s="6" t="s">
        <v>3</v>
      </c>
    </row>
    <row r="9" spans="1:5" ht="16.5" thickBot="1" x14ac:dyDescent="0.3">
      <c r="A9" s="7" t="s">
        <v>4</v>
      </c>
      <c r="B9" s="8" t="s">
        <v>5</v>
      </c>
      <c r="C9" s="9" t="s">
        <v>6</v>
      </c>
    </row>
    <row r="10" spans="1:5" x14ac:dyDescent="0.25">
      <c r="A10" s="10">
        <v>501</v>
      </c>
      <c r="B10" s="11" t="s">
        <v>7</v>
      </c>
      <c r="C10" s="12">
        <v>239603.13</v>
      </c>
    </row>
    <row r="11" spans="1:5" x14ac:dyDescent="0.25">
      <c r="A11" s="13">
        <v>502</v>
      </c>
      <c r="B11" s="14" t="s">
        <v>8</v>
      </c>
      <c r="C11" s="15">
        <v>300000</v>
      </c>
    </row>
    <row r="12" spans="1:5" x14ac:dyDescent="0.25">
      <c r="A12" s="13">
        <v>511</v>
      </c>
      <c r="B12" s="14" t="s">
        <v>9</v>
      </c>
      <c r="C12" s="15">
        <v>78124.850000000006</v>
      </c>
    </row>
    <row r="13" spans="1:5" x14ac:dyDescent="0.25">
      <c r="A13" s="13">
        <v>512</v>
      </c>
      <c r="B13" s="14" t="s">
        <v>10</v>
      </c>
      <c r="C13" s="15">
        <v>1139</v>
      </c>
    </row>
    <row r="14" spans="1:5" x14ac:dyDescent="0.25">
      <c r="A14" s="13">
        <v>513</v>
      </c>
      <c r="B14" s="14" t="s">
        <v>63</v>
      </c>
      <c r="C14" s="15">
        <v>0</v>
      </c>
    </row>
    <row r="15" spans="1:5" x14ac:dyDescent="0.25">
      <c r="A15" s="13">
        <v>518</v>
      </c>
      <c r="B15" s="14" t="s">
        <v>11</v>
      </c>
      <c r="C15" s="15">
        <v>142676.47</v>
      </c>
    </row>
    <row r="16" spans="1:5" x14ac:dyDescent="0.25">
      <c r="A16" s="13">
        <v>521</v>
      </c>
      <c r="B16" s="14" t="s">
        <v>12</v>
      </c>
      <c r="C16" s="15">
        <v>5457608</v>
      </c>
    </row>
    <row r="17" spans="1:4" x14ac:dyDescent="0.25">
      <c r="A17" s="13">
        <v>524</v>
      </c>
      <c r="B17" s="14" t="s">
        <v>13</v>
      </c>
      <c r="C17" s="15">
        <v>1755379</v>
      </c>
    </row>
    <row r="18" spans="1:4" x14ac:dyDescent="0.25">
      <c r="A18" s="13">
        <v>525</v>
      </c>
      <c r="B18" s="14" t="s">
        <v>14</v>
      </c>
      <c r="C18" s="15">
        <v>21933</v>
      </c>
    </row>
    <row r="19" spans="1:4" x14ac:dyDescent="0.25">
      <c r="A19" s="13">
        <v>527</v>
      </c>
      <c r="B19" s="14" t="s">
        <v>15</v>
      </c>
      <c r="C19" s="15">
        <v>106199.36</v>
      </c>
    </row>
    <row r="20" spans="1:4" x14ac:dyDescent="0.25">
      <c r="A20" s="13">
        <v>549</v>
      </c>
      <c r="B20" s="14" t="s">
        <v>16</v>
      </c>
      <c r="C20" s="15">
        <v>15840</v>
      </c>
    </row>
    <row r="21" spans="1:4" ht="31.5" x14ac:dyDescent="0.25">
      <c r="A21" s="13">
        <v>551</v>
      </c>
      <c r="B21" s="16" t="s">
        <v>17</v>
      </c>
      <c r="C21" s="15">
        <v>5136</v>
      </c>
    </row>
    <row r="22" spans="1:4" x14ac:dyDescent="0.25">
      <c r="A22" s="13">
        <v>558</v>
      </c>
      <c r="B22" s="14" t="s">
        <v>18</v>
      </c>
      <c r="C22" s="15">
        <v>3580</v>
      </c>
    </row>
    <row r="23" spans="1:4" ht="31.5" x14ac:dyDescent="0.25">
      <c r="A23" s="17">
        <v>549</v>
      </c>
      <c r="B23" s="18" t="s">
        <v>19</v>
      </c>
      <c r="C23" s="15">
        <v>0</v>
      </c>
    </row>
    <row r="24" spans="1:4" x14ac:dyDescent="0.25">
      <c r="A24" s="13"/>
      <c r="B24" s="14"/>
      <c r="C24" s="15"/>
    </row>
    <row r="25" spans="1:4" ht="16.5" thickBot="1" x14ac:dyDescent="0.3">
      <c r="A25" s="19"/>
      <c r="B25" s="20"/>
      <c r="C25" s="21"/>
    </row>
    <row r="26" spans="1:4" ht="16.5" thickBot="1" x14ac:dyDescent="0.3">
      <c r="A26" s="22"/>
      <c r="B26" s="23" t="s">
        <v>20</v>
      </c>
      <c r="C26" s="24">
        <f>SUM(C10:C25)</f>
        <v>8127218.8100000005</v>
      </c>
    </row>
    <row r="27" spans="1:4" x14ac:dyDescent="0.25">
      <c r="B27" s="25"/>
      <c r="C27" s="25"/>
    </row>
    <row r="28" spans="1:4" ht="17.25" customHeight="1" x14ac:dyDescent="0.25">
      <c r="A28" s="6" t="s">
        <v>68</v>
      </c>
    </row>
    <row r="29" spans="1:4" x14ac:dyDescent="0.25">
      <c r="A29" s="26"/>
      <c r="B29" s="26"/>
      <c r="C29" s="26"/>
      <c r="D29" s="26"/>
    </row>
    <row r="30" spans="1:4" ht="18.75" x14ac:dyDescent="0.3">
      <c r="A30" s="5" t="s">
        <v>21</v>
      </c>
    </row>
    <row r="32" spans="1:4" x14ac:dyDescent="0.25">
      <c r="A32" s="27" t="s">
        <v>22</v>
      </c>
    </row>
    <row r="33" spans="1:4" ht="16.5" thickBot="1" x14ac:dyDescent="0.3">
      <c r="A33" s="28" t="s">
        <v>3</v>
      </c>
    </row>
    <row r="34" spans="1:4" ht="54" customHeight="1" thickBot="1" x14ac:dyDescent="0.3">
      <c r="A34" s="29" t="s">
        <v>5</v>
      </c>
      <c r="B34" s="30" t="s">
        <v>23</v>
      </c>
      <c r="C34" s="31" t="s">
        <v>24</v>
      </c>
      <c r="D34" s="32" t="s">
        <v>25</v>
      </c>
    </row>
    <row r="35" spans="1:4" x14ac:dyDescent="0.25">
      <c r="A35" s="33" t="s">
        <v>26</v>
      </c>
      <c r="B35" s="34">
        <v>61362</v>
      </c>
      <c r="C35" s="34"/>
      <c r="D35" s="35">
        <f>B35-C35</f>
        <v>61362</v>
      </c>
    </row>
    <row r="36" spans="1:4" x14ac:dyDescent="0.25">
      <c r="A36" s="36" t="s">
        <v>27</v>
      </c>
      <c r="B36" s="37">
        <v>3017</v>
      </c>
      <c r="C36" s="37"/>
      <c r="D36" s="35">
        <f t="shared" ref="D36:D42" si="0">B36-C36</f>
        <v>3017</v>
      </c>
    </row>
    <row r="37" spans="1:4" x14ac:dyDescent="0.25">
      <c r="A37" s="36" t="s">
        <v>28</v>
      </c>
      <c r="B37" s="37">
        <v>53161</v>
      </c>
      <c r="C37" s="37"/>
      <c r="D37" s="35">
        <f t="shared" si="0"/>
        <v>53161</v>
      </c>
    </row>
    <row r="38" spans="1:4" x14ac:dyDescent="0.25">
      <c r="A38" s="36" t="s">
        <v>29</v>
      </c>
      <c r="B38" s="37"/>
      <c r="C38" s="37"/>
      <c r="D38" s="35">
        <f t="shared" si="0"/>
        <v>0</v>
      </c>
    </row>
    <row r="39" spans="1:4" x14ac:dyDescent="0.25">
      <c r="A39" s="36" t="s">
        <v>30</v>
      </c>
      <c r="B39" s="37">
        <v>42144.38</v>
      </c>
      <c r="C39" s="37"/>
      <c r="D39" s="35">
        <f t="shared" si="0"/>
        <v>42144.38</v>
      </c>
    </row>
    <row r="40" spans="1:4" x14ac:dyDescent="0.25">
      <c r="A40" s="36" t="s">
        <v>31</v>
      </c>
      <c r="B40" s="37">
        <v>23107</v>
      </c>
      <c r="C40" s="37"/>
      <c r="D40" s="35">
        <f t="shared" si="0"/>
        <v>23107</v>
      </c>
    </row>
    <row r="41" spans="1:4" x14ac:dyDescent="0.25">
      <c r="A41" s="38" t="s">
        <v>61</v>
      </c>
      <c r="B41" s="39"/>
      <c r="C41" s="39"/>
      <c r="D41" s="35">
        <f t="shared" si="0"/>
        <v>0</v>
      </c>
    </row>
    <row r="42" spans="1:4" ht="16.5" thickBot="1" x14ac:dyDescent="0.3">
      <c r="A42" s="38" t="s">
        <v>32</v>
      </c>
      <c r="B42" s="39">
        <v>56811.75</v>
      </c>
      <c r="C42" s="39"/>
      <c r="D42" s="35">
        <f t="shared" si="0"/>
        <v>56811.75</v>
      </c>
    </row>
    <row r="43" spans="1:4" ht="16.5" thickBot="1" x14ac:dyDescent="0.3">
      <c r="A43" s="40" t="s">
        <v>23</v>
      </c>
      <c r="B43" s="64">
        <f>SUM(B35:B42)</f>
        <v>239603.13</v>
      </c>
      <c r="C43" s="67">
        <f>SUM(C35:C42)</f>
        <v>0</v>
      </c>
      <c r="D43" s="24">
        <f>SUM(D35:D42)</f>
        <v>239603.13</v>
      </c>
    </row>
    <row r="46" spans="1:4" x14ac:dyDescent="0.25">
      <c r="A46" s="27" t="s">
        <v>33</v>
      </c>
    </row>
    <row r="47" spans="1:4" ht="16.5" thickBot="1" x14ac:dyDescent="0.3">
      <c r="A47" s="28" t="s">
        <v>3</v>
      </c>
    </row>
    <row r="48" spans="1:4" ht="45.75" thickBot="1" x14ac:dyDescent="0.3">
      <c r="A48" s="29" t="s">
        <v>5</v>
      </c>
      <c r="B48" s="30" t="s">
        <v>23</v>
      </c>
      <c r="C48" s="31" t="s">
        <v>24</v>
      </c>
      <c r="D48" s="32" t="s">
        <v>25</v>
      </c>
    </row>
    <row r="49" spans="1:4" x14ac:dyDescent="0.25">
      <c r="A49" s="33" t="s">
        <v>34</v>
      </c>
      <c r="B49" s="34">
        <v>160000</v>
      </c>
      <c r="C49" s="34"/>
      <c r="D49" s="35">
        <f t="shared" ref="D49:D51" si="1">B49-C49</f>
        <v>160000</v>
      </c>
    </row>
    <row r="50" spans="1:4" x14ac:dyDescent="0.25">
      <c r="A50" s="36" t="s">
        <v>35</v>
      </c>
      <c r="B50" s="37">
        <v>30000</v>
      </c>
      <c r="C50" s="37"/>
      <c r="D50" s="35">
        <f t="shared" si="1"/>
        <v>30000</v>
      </c>
    </row>
    <row r="51" spans="1:4" ht="16.5" thickBot="1" x14ac:dyDescent="0.3">
      <c r="A51" s="36" t="s">
        <v>36</v>
      </c>
      <c r="B51" s="37">
        <v>110000</v>
      </c>
      <c r="C51" s="37"/>
      <c r="D51" s="35">
        <f t="shared" si="1"/>
        <v>110000</v>
      </c>
    </row>
    <row r="52" spans="1:4" ht="16.5" thickBot="1" x14ac:dyDescent="0.3">
      <c r="A52" s="40" t="s">
        <v>23</v>
      </c>
      <c r="B52" s="64">
        <f>SUM(B49:B51)</f>
        <v>300000</v>
      </c>
      <c r="C52" s="67">
        <f>SUM(C49:C51)</f>
        <v>0</v>
      </c>
      <c r="D52" s="24">
        <f>SUM(D49:D51)</f>
        <v>300000</v>
      </c>
    </row>
    <row r="53" spans="1:4" x14ac:dyDescent="0.25">
      <c r="A53" s="41"/>
      <c r="B53" s="42"/>
      <c r="C53" s="42"/>
      <c r="D53" s="43"/>
    </row>
    <row r="54" spans="1:4" x14ac:dyDescent="0.25">
      <c r="A54" s="27" t="s">
        <v>37</v>
      </c>
    </row>
    <row r="55" spans="1:4" ht="16.5" thickBot="1" x14ac:dyDescent="0.3">
      <c r="A55" s="28" t="s">
        <v>3</v>
      </c>
    </row>
    <row r="56" spans="1:4" ht="45.75" thickBot="1" x14ac:dyDescent="0.3">
      <c r="A56" s="29" t="s">
        <v>5</v>
      </c>
      <c r="B56" s="30" t="s">
        <v>23</v>
      </c>
      <c r="C56" s="31" t="s">
        <v>24</v>
      </c>
      <c r="D56" s="32" t="s">
        <v>25</v>
      </c>
    </row>
    <row r="57" spans="1:4" ht="16.5" thickBot="1" x14ac:dyDescent="0.3">
      <c r="A57" s="44" t="s">
        <v>38</v>
      </c>
      <c r="B57" s="45">
        <v>78124.850000000006</v>
      </c>
      <c r="C57" s="46"/>
      <c r="D57" s="24">
        <f t="shared" ref="D57" si="2">B57-C57</f>
        <v>78124.850000000006</v>
      </c>
    </row>
    <row r="58" spans="1:4" x14ac:dyDescent="0.25">
      <c r="A58" s="41"/>
      <c r="B58" s="42"/>
      <c r="C58" s="42"/>
      <c r="D58" s="42"/>
    </row>
    <row r="59" spans="1:4" x14ac:dyDescent="0.25">
      <c r="A59" s="27" t="s">
        <v>39</v>
      </c>
    </row>
    <row r="60" spans="1:4" ht="16.5" thickBot="1" x14ac:dyDescent="0.3">
      <c r="A60" s="28" t="s">
        <v>3</v>
      </c>
    </row>
    <row r="61" spans="1:4" ht="45.75" thickBot="1" x14ac:dyDescent="0.3">
      <c r="A61" s="7" t="s">
        <v>5</v>
      </c>
      <c r="B61" s="8" t="s">
        <v>23</v>
      </c>
      <c r="C61" s="47" t="s">
        <v>24</v>
      </c>
      <c r="D61" s="48" t="s">
        <v>25</v>
      </c>
    </row>
    <row r="62" spans="1:4" x14ac:dyDescent="0.25">
      <c r="A62" s="85" t="s">
        <v>54</v>
      </c>
      <c r="B62" s="49">
        <v>609</v>
      </c>
      <c r="C62" s="50"/>
      <c r="D62" s="81">
        <f t="shared" ref="D62:D73" si="3">B62-C62</f>
        <v>609</v>
      </c>
    </row>
    <row r="63" spans="1:4" x14ac:dyDescent="0.25">
      <c r="A63" s="66" t="s">
        <v>55</v>
      </c>
      <c r="B63" s="51">
        <v>24917.22</v>
      </c>
      <c r="C63" s="52"/>
      <c r="D63" s="35">
        <f t="shared" si="3"/>
        <v>24917.22</v>
      </c>
    </row>
    <row r="64" spans="1:4" x14ac:dyDescent="0.25">
      <c r="A64" s="66" t="s">
        <v>40</v>
      </c>
      <c r="B64" s="51">
        <v>12525</v>
      </c>
      <c r="C64" s="52"/>
      <c r="D64" s="35">
        <f t="shared" si="3"/>
        <v>12525</v>
      </c>
    </row>
    <row r="65" spans="1:8" x14ac:dyDescent="0.25">
      <c r="A65" s="66" t="s">
        <v>47</v>
      </c>
      <c r="B65" s="51">
        <v>26079</v>
      </c>
      <c r="C65" s="52"/>
      <c r="D65" s="35">
        <f t="shared" si="3"/>
        <v>26079</v>
      </c>
    </row>
    <row r="66" spans="1:8" x14ac:dyDescent="0.25">
      <c r="A66" s="66" t="s">
        <v>56</v>
      </c>
      <c r="B66" s="51">
        <v>8712</v>
      </c>
      <c r="C66" s="52"/>
      <c r="D66" s="35">
        <f t="shared" si="3"/>
        <v>8712</v>
      </c>
    </row>
    <row r="67" spans="1:8" x14ac:dyDescent="0.25">
      <c r="A67" s="66" t="s">
        <v>62</v>
      </c>
      <c r="B67" s="51">
        <v>16500</v>
      </c>
      <c r="C67" s="52"/>
      <c r="D67" s="35">
        <f t="shared" si="3"/>
        <v>16500</v>
      </c>
    </row>
    <row r="68" spans="1:8" x14ac:dyDescent="0.25">
      <c r="A68" s="66" t="s">
        <v>41</v>
      </c>
      <c r="B68" s="51">
        <v>2819.8</v>
      </c>
      <c r="C68" s="52"/>
      <c r="D68" s="35">
        <f t="shared" si="3"/>
        <v>2819.8</v>
      </c>
    </row>
    <row r="69" spans="1:8" x14ac:dyDescent="0.25">
      <c r="A69" s="66" t="s">
        <v>57</v>
      </c>
      <c r="B69" s="51">
        <v>7988</v>
      </c>
      <c r="C69" s="52"/>
      <c r="D69" s="35">
        <f t="shared" si="3"/>
        <v>7988</v>
      </c>
    </row>
    <row r="70" spans="1:8" x14ac:dyDescent="0.25">
      <c r="A70" s="66" t="s">
        <v>64</v>
      </c>
      <c r="B70" s="51">
        <v>21780</v>
      </c>
      <c r="C70" s="52"/>
      <c r="D70" s="35">
        <f t="shared" si="3"/>
        <v>21780</v>
      </c>
    </row>
    <row r="71" spans="1:8" x14ac:dyDescent="0.25">
      <c r="A71" s="66" t="s">
        <v>65</v>
      </c>
      <c r="B71" s="51"/>
      <c r="C71" s="52"/>
      <c r="D71" s="35">
        <f t="shared" si="3"/>
        <v>0</v>
      </c>
    </row>
    <row r="72" spans="1:8" x14ac:dyDescent="0.25">
      <c r="A72" s="66" t="s">
        <v>58</v>
      </c>
      <c r="B72" s="51">
        <v>6582</v>
      </c>
      <c r="C72" s="52"/>
      <c r="D72" s="35">
        <f t="shared" si="3"/>
        <v>6582</v>
      </c>
    </row>
    <row r="73" spans="1:8" ht="16.5" thickBot="1" x14ac:dyDescent="0.3">
      <c r="A73" s="86" t="s">
        <v>11</v>
      </c>
      <c r="B73" s="83">
        <v>14164.45</v>
      </c>
      <c r="C73" s="87"/>
      <c r="D73" s="84">
        <f t="shared" si="3"/>
        <v>14164.45</v>
      </c>
    </row>
    <row r="74" spans="1:8" ht="16.5" thickBot="1" x14ac:dyDescent="0.3">
      <c r="A74" s="40" t="s">
        <v>23</v>
      </c>
      <c r="B74" s="64">
        <f>SUM(B62:B73)</f>
        <v>142676.47</v>
      </c>
      <c r="C74" s="67">
        <f>SUM(C62:C73)</f>
        <v>0</v>
      </c>
      <c r="D74" s="24">
        <f>SUM(D62:D73)</f>
        <v>142676.47</v>
      </c>
    </row>
    <row r="75" spans="1:8" x14ac:dyDescent="0.25">
      <c r="A75" s="53"/>
      <c r="B75" s="25"/>
      <c r="C75" s="42"/>
      <c r="D75" s="42"/>
    </row>
    <row r="76" spans="1:8" x14ac:dyDescent="0.25">
      <c r="A76" s="27" t="s">
        <v>42</v>
      </c>
    </row>
    <row r="77" spans="1:8" ht="16.5" thickBot="1" x14ac:dyDescent="0.3">
      <c r="A77" s="28" t="s">
        <v>3</v>
      </c>
    </row>
    <row r="78" spans="1:8" ht="45.75" thickBot="1" x14ac:dyDescent="0.3">
      <c r="A78" s="29" t="s">
        <v>5</v>
      </c>
      <c r="B78" s="30" t="s">
        <v>23</v>
      </c>
      <c r="C78" s="31" t="s">
        <v>24</v>
      </c>
      <c r="D78" s="32" t="s">
        <v>25</v>
      </c>
    </row>
    <row r="79" spans="1:8" ht="27" thickBot="1" x14ac:dyDescent="0.3">
      <c r="A79" s="54" t="s">
        <v>43</v>
      </c>
      <c r="B79" s="45">
        <v>7341119.3600000003</v>
      </c>
      <c r="C79" s="46">
        <v>7237259.25</v>
      </c>
      <c r="D79" s="24">
        <f t="shared" ref="D79" si="4">B79-C79</f>
        <v>103860.11000000034</v>
      </c>
      <c r="F79" s="55"/>
      <c r="G79" s="56"/>
      <c r="H79" s="55"/>
    </row>
    <row r="80" spans="1:8" x14ac:dyDescent="0.25">
      <c r="A80" s="41"/>
      <c r="B80" s="42"/>
      <c r="C80" s="42"/>
      <c r="D80" s="42"/>
      <c r="H80" s="57"/>
    </row>
    <row r="81" spans="1:5" x14ac:dyDescent="0.25">
      <c r="A81" s="27" t="s">
        <v>44</v>
      </c>
    </row>
    <row r="82" spans="1:5" ht="16.5" thickBot="1" x14ac:dyDescent="0.3">
      <c r="A82" s="28" t="s">
        <v>3</v>
      </c>
    </row>
    <row r="83" spans="1:5" ht="45.75" thickBot="1" x14ac:dyDescent="0.3">
      <c r="A83" s="7" t="s">
        <v>5</v>
      </c>
      <c r="B83" s="8" t="s">
        <v>23</v>
      </c>
      <c r="C83" s="47" t="s">
        <v>24</v>
      </c>
      <c r="D83" s="48" t="s">
        <v>25</v>
      </c>
    </row>
    <row r="84" spans="1:5" x14ac:dyDescent="0.25">
      <c r="A84" s="58" t="s">
        <v>48</v>
      </c>
      <c r="B84" s="49">
        <v>1139</v>
      </c>
      <c r="C84" s="50"/>
      <c r="D84" s="81">
        <f t="shared" ref="D84:D88" si="5">B84-C84</f>
        <v>1139</v>
      </c>
    </row>
    <row r="85" spans="1:5" x14ac:dyDescent="0.25">
      <c r="A85" s="78" t="s">
        <v>71</v>
      </c>
      <c r="B85" s="79">
        <v>15840</v>
      </c>
      <c r="C85" s="80"/>
      <c r="D85" s="35">
        <f t="shared" si="5"/>
        <v>15840</v>
      </c>
    </row>
    <row r="86" spans="1:5" x14ac:dyDescent="0.25">
      <c r="A86" s="59" t="s">
        <v>59</v>
      </c>
      <c r="B86" s="51"/>
      <c r="C86" s="52"/>
      <c r="D86" s="35">
        <f t="shared" si="5"/>
        <v>0</v>
      </c>
    </row>
    <row r="87" spans="1:5" x14ac:dyDescent="0.25">
      <c r="A87" s="59" t="s">
        <v>49</v>
      </c>
      <c r="B87" s="51">
        <v>5136</v>
      </c>
      <c r="C87" s="52"/>
      <c r="D87" s="35">
        <f t="shared" si="5"/>
        <v>5136</v>
      </c>
    </row>
    <row r="88" spans="1:5" ht="16.5" thickBot="1" x14ac:dyDescent="0.3">
      <c r="A88" s="82" t="s">
        <v>50</v>
      </c>
      <c r="B88" s="83">
        <v>3580</v>
      </c>
      <c r="C88" s="83"/>
      <c r="D88" s="84">
        <f t="shared" si="5"/>
        <v>3580</v>
      </c>
    </row>
    <row r="89" spans="1:5" ht="16.5" thickBot="1" x14ac:dyDescent="0.3">
      <c r="A89" s="40" t="s">
        <v>23</v>
      </c>
      <c r="B89" s="64">
        <f>SUM(B84:B88)</f>
        <v>25695</v>
      </c>
      <c r="C89" s="67">
        <f>SUM(C84:C88)</f>
        <v>0</v>
      </c>
      <c r="D89" s="24">
        <f>SUM(D84:D88)</f>
        <v>25695</v>
      </c>
    </row>
    <row r="90" spans="1:5" ht="16.5" thickBot="1" x14ac:dyDescent="0.3">
      <c r="A90" s="41"/>
      <c r="B90" s="65">
        <f>B43+B52+B57+B74+B79+B89</f>
        <v>8127218.8100000005</v>
      </c>
      <c r="C90" s="68">
        <f>C43+C52+C57+C74+C79+C89</f>
        <v>7237259.25</v>
      </c>
      <c r="D90" s="42"/>
    </row>
    <row r="91" spans="1:5" ht="16.5" thickBot="1" x14ac:dyDescent="0.3">
      <c r="A91" s="60" t="s">
        <v>52</v>
      </c>
      <c r="B91" s="61"/>
      <c r="C91" s="61"/>
      <c r="D91" s="74"/>
      <c r="E91" s="72"/>
    </row>
    <row r="92" spans="1:5" ht="16.5" thickBot="1" x14ac:dyDescent="0.3">
      <c r="A92" s="41"/>
      <c r="B92" s="42"/>
      <c r="C92" s="42"/>
      <c r="D92" s="75">
        <f>D43+D52+D57+D74+D79+D89</f>
        <v>889959.56000000029</v>
      </c>
      <c r="E92" s="73" t="s">
        <v>45</v>
      </c>
    </row>
    <row r="93" spans="1:5" x14ac:dyDescent="0.25">
      <c r="A93" s="41" t="s">
        <v>69</v>
      </c>
      <c r="B93" s="42"/>
      <c r="C93" s="69">
        <v>94</v>
      </c>
    </row>
    <row r="94" spans="1:5" x14ac:dyDescent="0.25">
      <c r="A94" s="41" t="s">
        <v>70</v>
      </c>
      <c r="B94" s="42"/>
      <c r="C94" s="70">
        <v>94</v>
      </c>
    </row>
    <row r="95" spans="1:5" ht="16.5" thickBot="1" x14ac:dyDescent="0.3">
      <c r="A95" s="41" t="s">
        <v>53</v>
      </c>
      <c r="B95" s="42"/>
      <c r="C95" s="88">
        <f>(8*C93+4*C94)/12</f>
        <v>94</v>
      </c>
    </row>
    <row r="96" spans="1:5" ht="16.5" thickBot="1" x14ac:dyDescent="0.3">
      <c r="A96" s="41"/>
      <c r="B96" s="42"/>
      <c r="C96" s="42"/>
    </row>
    <row r="97" spans="1:4" ht="16.5" thickBot="1" x14ac:dyDescent="0.3">
      <c r="A97" s="41" t="s">
        <v>46</v>
      </c>
      <c r="B97" s="42"/>
      <c r="C97" s="71">
        <f>D92/C95/12/2</f>
        <v>394.48562056737597</v>
      </c>
    </row>
    <row r="98" spans="1:4" ht="16.5" thickBot="1" x14ac:dyDescent="0.3">
      <c r="A98" s="41"/>
      <c r="B98" s="42"/>
      <c r="C98" s="42"/>
    </row>
    <row r="99" spans="1:4" ht="21.75" thickBot="1" x14ac:dyDescent="0.4">
      <c r="A99" s="89" t="s">
        <v>73</v>
      </c>
      <c r="B99" s="90"/>
      <c r="C99" s="91"/>
      <c r="D99" s="42"/>
    </row>
    <row r="100" spans="1:4" x14ac:dyDescent="0.25">
      <c r="A100" s="41" t="s">
        <v>60</v>
      </c>
      <c r="B100" s="62"/>
      <c r="C100" s="42"/>
      <c r="D100" s="42"/>
    </row>
    <row r="101" spans="1:4" x14ac:dyDescent="0.25">
      <c r="A101" s="41" t="s">
        <v>72</v>
      </c>
      <c r="B101" s="63"/>
    </row>
  </sheetData>
  <mergeCells count="6">
    <mergeCell ref="A99:C99"/>
    <mergeCell ref="A1:C1"/>
    <mergeCell ref="A2:C2"/>
    <mergeCell ref="A3:C3"/>
    <mergeCell ref="A4:C4"/>
    <mergeCell ref="B5:E5"/>
  </mergeCells>
  <phoneticPr fontId="19" type="noConversion"/>
  <pageMargins left="1.8110236220472442" right="0.78740157480314965" top="0.23622047244094491" bottom="7.874015748031496E-2" header="0.19685039370078741" footer="0.23622047244094491"/>
  <pageSetup paperSize="9" scale="79" orientation="portrait" horizontalDpi="1200" verticalDpi="300" r:id="rId1"/>
  <headerFooter alignWithMargins="0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2015_16</vt:lpstr>
      <vt:lpstr>'2015_16'!Oblast_tisku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harvankovaj</dc:creator>
  <cp:lastModifiedBy>Zdeněk</cp:lastModifiedBy>
  <cp:lastPrinted>2022-05-22T09:05:53Z</cp:lastPrinted>
  <dcterms:created xsi:type="dcterms:W3CDTF">2013-06-06T11:50:34Z</dcterms:created>
  <dcterms:modified xsi:type="dcterms:W3CDTF">2022-06-15T16:00:59Z</dcterms:modified>
</cp:coreProperties>
</file>